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firstSheet="1" activeTab="1"/>
  </bookViews>
  <sheets>
    <sheet name="МО &quot;Гиагинский район&quot;" sheetId="1" r:id="rId1"/>
    <sheet name="консолидированный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<sst xmlns="http://schemas.openxmlformats.org/spreadsheetml/2006/main" count="43" uniqueCount="34">
  <si>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 xml:space="preserve">          Прогноз основных характеристик  бюджета муниципального образования " Гиагинский район" на 2016 год </t>
  </si>
  <si>
    <t>2016 год</t>
  </si>
  <si>
    <t>ВСЕГО ДОХОДЫ</t>
  </si>
  <si>
    <t>Собственные доходы</t>
  </si>
  <si>
    <t xml:space="preserve">налоговые </t>
  </si>
  <si>
    <t xml:space="preserve"> неналоговые </t>
  </si>
  <si>
    <t>Безвомездные перечисления</t>
  </si>
  <si>
    <t xml:space="preserve"> -из РА</t>
  </si>
  <si>
    <t xml:space="preserve"> -дотация на выравнивание </t>
  </si>
  <si>
    <t xml:space="preserve"> -дотация на сбалансированность</t>
  </si>
  <si>
    <t xml:space="preserve"> - субвенции</t>
  </si>
  <si>
    <t>из БСП</t>
  </si>
  <si>
    <t xml:space="preserve"> -на содержание специалистов</t>
  </si>
  <si>
    <t xml:space="preserve"> -на передаваемые полномочия</t>
  </si>
  <si>
    <t xml:space="preserve">Дефицит  </t>
  </si>
  <si>
    <t>ВСЕГО РАСХОДЫ</t>
  </si>
  <si>
    <t>Заместитель главы администрации МО "Гиагинский район" - начальник управления финансов</t>
  </si>
  <si>
    <t xml:space="preserve">          Прогноз основных характеристик  консолидированного бюджета муниципального образования " Сергиевское сельское поселение" на 2024 год и плановый период 2025-2026 годы</t>
  </si>
  <si>
    <t>2024 год</t>
  </si>
  <si>
    <t>2025 год</t>
  </si>
  <si>
    <t>2026 год</t>
  </si>
  <si>
    <t>Айрюм</t>
  </si>
  <si>
    <t>Гиагинка</t>
  </si>
  <si>
    <t>Дондуковка</t>
  </si>
  <si>
    <t>Кердым</t>
  </si>
  <si>
    <t>Сергиевка</t>
  </si>
  <si>
    <t>ВСЕГО ИТОГО</t>
  </si>
  <si>
    <t>МО ГИАГ</t>
  </si>
  <si>
    <t xml:space="preserve"> -субсидии</t>
  </si>
  <si>
    <t xml:space="preserve"> -иные межбюджетные трансферты</t>
  </si>
  <si>
    <t>Доходы</t>
  </si>
  <si>
    <t>суммы подлежащие исключению в рамках консолидированного бюджета</t>
  </si>
  <si>
    <t xml:space="preserve">Гл.специалист по финансово-экономическим вопросам </t>
  </si>
  <si>
    <t>Н.В.Фомина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</si>
</sst>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"/>
    <numFmt numFmtId="181" formatCode="0.0"/>
  </numFmts>
  <fonts count="47">
    <font>
      <sz val="10"/>
      <name val="Arial Cyr"/>
      <family val="2"/>
    </font>
    <font>
      <sz val="11"/>
      <name val="Calibri"/>
      <family val="2"/>
    </font>
    <font>
      <b/>
      <sz val="12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45" fillId="33" borderId="12" xfId="0" applyFont="1" applyFill="1" applyBorder="1" applyAlignment="1">
      <alignment/>
    </xf>
    <xf numFmtId="180" fontId="45" fillId="33" borderId="12" xfId="0" applyNumberFormat="1" applyFont="1" applyFill="1" applyBorder="1" applyAlignment="1">
      <alignment horizontal="center"/>
    </xf>
    <xf numFmtId="180" fontId="4" fillId="33" borderId="12" xfId="0" applyNumberFormat="1" applyFont="1" applyFill="1" applyBorder="1" applyAlignment="1">
      <alignment horizontal="center"/>
    </xf>
    <xf numFmtId="0" fontId="46" fillId="33" borderId="12" xfId="0" applyFont="1" applyFill="1" applyBorder="1" applyAlignment="1">
      <alignment horizontal="left" wrapText="1"/>
    </xf>
    <xf numFmtId="180" fontId="46" fillId="33" borderId="12" xfId="0" applyNumberFormat="1" applyFont="1" applyFill="1" applyBorder="1" applyAlignment="1">
      <alignment horizontal="center"/>
    </xf>
    <xf numFmtId="180" fontId="0" fillId="0" borderId="12" xfId="0" applyNumberFormat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46" fillId="33" borderId="12" xfId="0" applyFont="1" applyFill="1" applyBorder="1" applyAlignment="1">
      <alignment wrapText="1"/>
    </xf>
    <xf numFmtId="180" fontId="46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180" fontId="45" fillId="0" borderId="12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12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46" fillId="0" borderId="12" xfId="0" applyFont="1" applyBorder="1" applyAlignment="1">
      <alignment/>
    </xf>
    <xf numFmtId="181" fontId="4" fillId="33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181" fontId="4" fillId="33" borderId="12" xfId="0" applyNumberFormat="1" applyFont="1" applyFill="1" applyBorder="1" applyAlignment="1">
      <alignment/>
    </xf>
    <xf numFmtId="181" fontId="0" fillId="33" borderId="12" xfId="0" applyNumberFormat="1" applyFill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2" xfId="0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80" fontId="4" fillId="0" borderId="12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181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81" fontId="0" fillId="0" borderId="12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7">
      <selection activeCell="C22" sqref="C22"/>
    </sheetView>
  </sheetViews>
  <sheetFormatPr defaultColWidth="8.875" defaultRowHeight="12.75"/>
  <cols>
    <col min="1" max="1" width="6.125" style="0" customWidth="1"/>
    <col min="2" max="2" width="43.875" style="0" customWidth="1"/>
    <col min="3" max="3" width="34.00390625" style="0" customWidth="1"/>
  </cols>
  <sheetData>
    <row r="2" spans="1:4" ht="34.5" customHeight="1">
      <c r="A2" s="2"/>
      <c r="B2" s="38" t="s">
        <v>0</v>
      </c>
      <c r="C2" s="38"/>
      <c r="D2" s="32"/>
    </row>
    <row r="4" ht="12.75">
      <c r="C4" s="39"/>
    </row>
    <row r="5" spans="2:3" ht="26.25" customHeight="1">
      <c r="B5" s="16"/>
      <c r="C5" s="40" t="s">
        <v>1</v>
      </c>
    </row>
    <row r="6" spans="2:3" ht="21.75" customHeight="1">
      <c r="B6" s="28" t="s">
        <v>2</v>
      </c>
      <c r="C6" s="41"/>
    </row>
    <row r="7" spans="2:3" ht="21.75" customHeight="1">
      <c r="B7" s="28" t="s">
        <v>3</v>
      </c>
      <c r="C7" s="41">
        <f>C8+C9</f>
        <v>0</v>
      </c>
    </row>
    <row r="8" spans="2:3" ht="18.75" customHeight="1">
      <c r="B8" s="42" t="s">
        <v>4</v>
      </c>
      <c r="C8" s="43"/>
    </row>
    <row r="9" spans="2:3" ht="24.75" customHeight="1">
      <c r="B9" s="42" t="s">
        <v>5</v>
      </c>
      <c r="C9" s="43"/>
    </row>
    <row r="10" spans="2:3" ht="24.75" customHeight="1">
      <c r="B10" s="42"/>
      <c r="C10" s="41"/>
    </row>
    <row r="11" spans="2:3" ht="22.5" customHeight="1">
      <c r="B11" s="28" t="s">
        <v>6</v>
      </c>
      <c r="C11" s="41">
        <f>C12+C16</f>
        <v>0</v>
      </c>
    </row>
    <row r="12" spans="2:3" ht="22.5" customHeight="1">
      <c r="B12" s="28" t="s">
        <v>7</v>
      </c>
      <c r="C12" s="41">
        <f>C13+C15+C14</f>
        <v>0</v>
      </c>
    </row>
    <row r="13" spans="2:3" ht="19.5" customHeight="1">
      <c r="B13" s="44" t="s">
        <v>8</v>
      </c>
      <c r="C13" s="45"/>
    </row>
    <row r="14" spans="2:3" ht="19.5" customHeight="1">
      <c r="B14" s="44" t="s">
        <v>9</v>
      </c>
      <c r="C14" s="45"/>
    </row>
    <row r="15" spans="2:3" ht="12.75">
      <c r="B15" s="44" t="s">
        <v>10</v>
      </c>
      <c r="C15" s="45"/>
    </row>
    <row r="16" spans="2:3" ht="24.75" customHeight="1">
      <c r="B16" s="28" t="s">
        <v>11</v>
      </c>
      <c r="C16" s="41">
        <f>C17+C18</f>
        <v>0</v>
      </c>
    </row>
    <row r="17" spans="2:3" ht="12.75">
      <c r="B17" s="16" t="s">
        <v>12</v>
      </c>
      <c r="C17" s="45"/>
    </row>
    <row r="18" spans="2:3" ht="12.75">
      <c r="B18" s="16" t="s">
        <v>13</v>
      </c>
      <c r="C18" s="45"/>
    </row>
    <row r="19" spans="2:3" ht="12.75">
      <c r="B19" s="16"/>
      <c r="C19" s="45"/>
    </row>
    <row r="20" spans="2:3" ht="12.75">
      <c r="B20" s="28" t="s">
        <v>14</v>
      </c>
      <c r="C20" s="41"/>
    </row>
    <row r="21" spans="2:3" ht="12.75">
      <c r="B21" s="16"/>
      <c r="C21" s="45"/>
    </row>
    <row r="22" spans="2:3" ht="12.75">
      <c r="B22" s="28" t="s">
        <v>15</v>
      </c>
      <c r="C22" s="41"/>
    </row>
    <row r="23" spans="2:3" ht="12.75">
      <c r="B23" s="16"/>
      <c r="C23" s="46"/>
    </row>
    <row r="28" spans="2:3" ht="31.5" customHeight="1">
      <c r="B28" s="8" t="s">
        <v>16</v>
      </c>
      <c r="C28" s="8"/>
    </row>
  </sheetData>
  <sheetProtection/>
  <mergeCells count="2">
    <mergeCell ref="B2:C2"/>
    <mergeCell ref="B28:C28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 topLeftCell="A7">
      <selection activeCell="E17" sqref="E17"/>
    </sheetView>
  </sheetViews>
  <sheetFormatPr defaultColWidth="8.875" defaultRowHeight="12.75"/>
  <cols>
    <col min="1" max="1" width="6.125" style="0" customWidth="1"/>
    <col min="2" max="2" width="39.75390625" style="0" customWidth="1"/>
    <col min="3" max="3" width="11.75390625" style="0" customWidth="1"/>
    <col min="4" max="4" width="12.00390625" style="0" customWidth="1"/>
    <col min="5" max="5" width="12.375" style="0" customWidth="1"/>
    <col min="6" max="6" width="9.125" style="0" customWidth="1"/>
    <col min="7" max="15" width="8.125" style="0" hidden="1" customWidth="1"/>
    <col min="16" max="18" width="7.125" style="0" hidden="1" customWidth="1"/>
    <col min="19" max="21" width="8.125" style="0" hidden="1" customWidth="1"/>
    <col min="22" max="24" width="9.125" style="0" hidden="1" customWidth="1"/>
    <col min="25" max="27" width="9.00390625" style="0" hidden="1" customWidth="1"/>
  </cols>
  <sheetData>
    <row r="1" spans="2:5" ht="42.75" customHeight="1">
      <c r="B1" s="1"/>
      <c r="C1" s="1"/>
      <c r="D1" s="1"/>
      <c r="E1" s="1"/>
    </row>
    <row r="2" spans="1:5" ht="79.5" customHeight="1">
      <c r="A2" s="2"/>
      <c r="B2" s="3" t="s">
        <v>17</v>
      </c>
      <c r="C2" s="3"/>
      <c r="D2" s="4"/>
      <c r="E2" s="4"/>
    </row>
    <row r="3" spans="2:5" ht="12.75">
      <c r="B3" s="1"/>
      <c r="C3" s="1"/>
      <c r="D3" s="1"/>
      <c r="E3" s="1"/>
    </row>
    <row r="4" spans="2:5" ht="12.75">
      <c r="B4" s="1"/>
      <c r="C4" s="5"/>
      <c r="D4" s="5"/>
      <c r="E4" s="5"/>
    </row>
    <row r="5" spans="2:5" ht="12.75">
      <c r="B5" s="6"/>
      <c r="C5" s="6" t="s">
        <v>18</v>
      </c>
      <c r="D5" s="6" t="s">
        <v>19</v>
      </c>
      <c r="E5" s="6" t="s">
        <v>20</v>
      </c>
    </row>
    <row r="6" spans="2:27" ht="53.25" customHeight="1">
      <c r="B6" s="7"/>
      <c r="C6" s="7"/>
      <c r="D6" s="7"/>
      <c r="E6" s="7"/>
      <c r="G6" s="8" t="s">
        <v>21</v>
      </c>
      <c r="H6" s="8"/>
      <c r="I6" s="8"/>
      <c r="J6" s="8" t="s">
        <v>22</v>
      </c>
      <c r="K6" s="8"/>
      <c r="L6" s="8"/>
      <c r="M6" s="8" t="s">
        <v>23</v>
      </c>
      <c r="N6" s="8"/>
      <c r="O6" s="8"/>
      <c r="P6" s="8" t="s">
        <v>24</v>
      </c>
      <c r="Q6" s="8"/>
      <c r="R6" s="8"/>
      <c r="S6" s="8" t="s">
        <v>25</v>
      </c>
      <c r="T6" s="8"/>
      <c r="U6" s="8"/>
      <c r="V6" s="36" t="s">
        <v>26</v>
      </c>
      <c r="W6" s="36"/>
      <c r="X6" s="36"/>
      <c r="Y6" s="8" t="s">
        <v>27</v>
      </c>
      <c r="Z6" s="8"/>
      <c r="AA6" s="8"/>
    </row>
    <row r="7" spans="2:26" ht="21.75" customHeight="1">
      <c r="B7" s="9" t="s">
        <v>3</v>
      </c>
      <c r="C7" s="10">
        <f>C8+C9</f>
        <v>15249.2</v>
      </c>
      <c r="D7" s="10">
        <f>D8+D9</f>
        <v>16102.7</v>
      </c>
      <c r="E7" s="10">
        <f>E8+E9</f>
        <v>17157.9</v>
      </c>
      <c r="G7" s="11">
        <f aca="true" t="shared" si="0" ref="G7:Z7">G8+G9</f>
        <v>13528.3</v>
      </c>
      <c r="H7" s="11">
        <f t="shared" si="0"/>
        <v>14442.6</v>
      </c>
      <c r="I7" s="11">
        <f t="shared" si="0"/>
        <v>15230.3</v>
      </c>
      <c r="J7" s="11">
        <f t="shared" si="0"/>
        <v>51377.7</v>
      </c>
      <c r="K7" s="11">
        <f t="shared" si="0"/>
        <v>54362</v>
      </c>
      <c r="L7" s="11">
        <f t="shared" si="0"/>
        <v>56949.799999999996</v>
      </c>
      <c r="M7" s="11">
        <f t="shared" si="0"/>
        <v>15400.8</v>
      </c>
      <c r="N7" s="11">
        <f t="shared" si="0"/>
        <v>16066.5</v>
      </c>
      <c r="O7" s="11">
        <f t="shared" si="0"/>
        <v>16621.6</v>
      </c>
      <c r="P7" s="11">
        <f t="shared" si="0"/>
        <v>7240.3</v>
      </c>
      <c r="Q7" s="11">
        <f t="shared" si="0"/>
        <v>7396</v>
      </c>
      <c r="R7" s="11">
        <f t="shared" si="0"/>
        <v>7525.3</v>
      </c>
      <c r="S7" s="11">
        <f t="shared" si="0"/>
        <v>14315.4</v>
      </c>
      <c r="T7" s="11">
        <f t="shared" si="0"/>
        <v>15264.7</v>
      </c>
      <c r="U7" s="11">
        <f t="shared" si="0"/>
        <v>16105.7</v>
      </c>
      <c r="V7" s="11">
        <f t="shared" si="0"/>
        <v>370719.5</v>
      </c>
      <c r="W7" s="11">
        <f t="shared" si="0"/>
        <v>424181.7</v>
      </c>
      <c r="X7" s="11">
        <f t="shared" si="0"/>
        <v>441291.8</v>
      </c>
      <c r="Y7" s="11">
        <f t="shared" si="0"/>
        <v>268857</v>
      </c>
      <c r="Z7" s="11">
        <f t="shared" si="0"/>
        <v>316649.9</v>
      </c>
    </row>
    <row r="8" spans="2:27" ht="18.75" customHeight="1">
      <c r="B8" s="12" t="s">
        <v>4</v>
      </c>
      <c r="C8" s="13">
        <v>15249.2</v>
      </c>
      <c r="D8" s="13">
        <v>16102.7</v>
      </c>
      <c r="E8" s="13">
        <v>17157.9</v>
      </c>
      <c r="G8" s="14">
        <v>13510.3</v>
      </c>
      <c r="H8" s="15">
        <v>14424.6</v>
      </c>
      <c r="I8" s="15">
        <v>15212.3</v>
      </c>
      <c r="J8" s="15">
        <v>48479.5</v>
      </c>
      <c r="K8" s="15">
        <v>51463.8</v>
      </c>
      <c r="L8" s="15">
        <v>54051.6</v>
      </c>
      <c r="M8" s="15">
        <v>14593.8</v>
      </c>
      <c r="N8" s="15">
        <v>15259.5</v>
      </c>
      <c r="O8" s="15">
        <v>15814.6</v>
      </c>
      <c r="P8" s="15">
        <v>6206.3</v>
      </c>
      <c r="Q8" s="15">
        <v>6362</v>
      </c>
      <c r="R8" s="15">
        <v>6491.3</v>
      </c>
      <c r="S8" s="15">
        <v>14315.4</v>
      </c>
      <c r="T8" s="15">
        <v>15264.7</v>
      </c>
      <c r="U8" s="15">
        <v>16105.7</v>
      </c>
      <c r="V8" s="37">
        <f aca="true" t="shared" si="1" ref="V8:X9">G8+J8+M8+P8+S8+Y8</f>
        <v>283940.6</v>
      </c>
      <c r="W8" s="37">
        <f t="shared" si="1"/>
        <v>337375</v>
      </c>
      <c r="X8" s="37">
        <f t="shared" si="1"/>
        <v>354456.1</v>
      </c>
      <c r="Y8">
        <v>186835.3</v>
      </c>
      <c r="Z8">
        <v>234600.4</v>
      </c>
      <c r="AA8">
        <v>246780.6</v>
      </c>
    </row>
    <row r="9" spans="2:27" ht="24.75" customHeight="1">
      <c r="B9" s="12" t="s">
        <v>5</v>
      </c>
      <c r="C9" s="13">
        <v>0</v>
      </c>
      <c r="D9" s="13">
        <v>0</v>
      </c>
      <c r="E9" s="13">
        <v>0</v>
      </c>
      <c r="G9" s="15">
        <v>18</v>
      </c>
      <c r="H9" s="15">
        <v>18</v>
      </c>
      <c r="I9" s="15">
        <v>18</v>
      </c>
      <c r="J9" s="15">
        <v>2898.2</v>
      </c>
      <c r="K9" s="15">
        <v>2898.2</v>
      </c>
      <c r="L9" s="15">
        <v>2898.2</v>
      </c>
      <c r="M9" s="15">
        <v>807</v>
      </c>
      <c r="N9" s="15">
        <v>807</v>
      </c>
      <c r="O9" s="15">
        <v>807</v>
      </c>
      <c r="P9" s="15">
        <v>1034</v>
      </c>
      <c r="Q9" s="15">
        <v>1034</v>
      </c>
      <c r="R9" s="15">
        <v>1034</v>
      </c>
      <c r="S9" s="15">
        <v>0</v>
      </c>
      <c r="T9" s="15">
        <v>0</v>
      </c>
      <c r="U9" s="15">
        <v>0</v>
      </c>
      <c r="V9" s="37">
        <f t="shared" si="1"/>
        <v>86778.9</v>
      </c>
      <c r="W9" s="37">
        <f t="shared" si="1"/>
        <v>86806.7</v>
      </c>
      <c r="X9" s="37">
        <f t="shared" si="1"/>
        <v>86835.7</v>
      </c>
      <c r="Y9">
        <v>82021.7</v>
      </c>
      <c r="Z9">
        <v>82049.5</v>
      </c>
      <c r="AA9">
        <v>82078.5</v>
      </c>
    </row>
    <row r="10" spans="2:24" ht="21.75" customHeight="1">
      <c r="B10" s="12"/>
      <c r="C10" s="10"/>
      <c r="D10" s="10"/>
      <c r="E10" s="10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8"/>
      <c r="W10" s="28"/>
      <c r="X10" s="28"/>
    </row>
    <row r="11" spans="2:27" ht="22.5" customHeight="1">
      <c r="B11" s="9" t="s">
        <v>6</v>
      </c>
      <c r="C11" s="10">
        <f>C12+C13+C14+C15</f>
        <v>841.7</v>
      </c>
      <c r="D11" s="10">
        <f>D12+D13+D14+D15</f>
        <v>777</v>
      </c>
      <c r="E11" s="10">
        <f>E12+E13+E14+E15</f>
        <v>811.9000000000001</v>
      </c>
      <c r="G11" s="11">
        <f aca="true" t="shared" si="2" ref="G11:AA11">G12+G13+G14+G15</f>
        <v>946.2</v>
      </c>
      <c r="H11" s="11">
        <f t="shared" si="2"/>
        <v>870.6</v>
      </c>
      <c r="I11" s="11">
        <f t="shared" si="2"/>
        <v>901.6999999999999</v>
      </c>
      <c r="J11" s="11">
        <f t="shared" si="2"/>
        <v>35368.299999999996</v>
      </c>
      <c r="K11" s="11">
        <f t="shared" si="2"/>
        <v>1930</v>
      </c>
      <c r="L11" s="11">
        <f t="shared" si="2"/>
        <v>1930</v>
      </c>
      <c r="M11" s="11">
        <f t="shared" si="2"/>
        <v>1633.9</v>
      </c>
      <c r="N11" s="11">
        <f t="shared" si="2"/>
        <v>2501.1000000000004</v>
      </c>
      <c r="O11" s="11">
        <f t="shared" si="2"/>
        <v>1471</v>
      </c>
      <c r="P11" s="11">
        <f t="shared" si="2"/>
        <v>2568.9</v>
      </c>
      <c r="Q11" s="11">
        <f t="shared" si="2"/>
        <v>2040.5</v>
      </c>
      <c r="R11" s="11">
        <f t="shared" si="2"/>
        <v>2010.8000000000002</v>
      </c>
      <c r="S11" s="11">
        <f t="shared" si="2"/>
        <v>1428.3</v>
      </c>
      <c r="T11" s="11">
        <f t="shared" si="2"/>
        <v>2163.8999999999996</v>
      </c>
      <c r="U11" s="11">
        <f t="shared" si="2"/>
        <v>708.2</v>
      </c>
      <c r="V11" s="11">
        <f t="shared" si="2"/>
        <v>592761.1000000001</v>
      </c>
      <c r="W11" s="11">
        <f t="shared" si="2"/>
        <v>494728.10000000003</v>
      </c>
      <c r="X11" s="11">
        <f t="shared" si="2"/>
        <v>513652.3999999999</v>
      </c>
      <c r="Y11" s="11">
        <f t="shared" si="2"/>
        <v>550815.5</v>
      </c>
      <c r="Z11" s="11">
        <f t="shared" si="2"/>
        <v>486347</v>
      </c>
      <c r="AA11" s="11">
        <f t="shared" si="2"/>
        <v>505188.1</v>
      </c>
    </row>
    <row r="12" spans="2:27" ht="19.5" customHeight="1">
      <c r="B12" s="17" t="s">
        <v>8</v>
      </c>
      <c r="C12" s="13">
        <v>444.7</v>
      </c>
      <c r="D12" s="13">
        <v>355.8</v>
      </c>
      <c r="E12" s="13">
        <v>355.8</v>
      </c>
      <c r="G12" s="15">
        <v>617.2</v>
      </c>
      <c r="H12" s="15">
        <v>528.6</v>
      </c>
      <c r="I12" s="15">
        <v>549.3</v>
      </c>
      <c r="J12" s="15">
        <v>2371.6</v>
      </c>
      <c r="K12" s="15">
        <v>1897</v>
      </c>
      <c r="L12" s="15">
        <v>1897</v>
      </c>
      <c r="M12" s="15">
        <v>1304.9</v>
      </c>
      <c r="N12" s="15">
        <v>1099.2</v>
      </c>
      <c r="O12" s="15">
        <v>1118.6</v>
      </c>
      <c r="P12" s="15">
        <v>2239.9</v>
      </c>
      <c r="Q12" s="15">
        <v>1698.5</v>
      </c>
      <c r="R12" s="15">
        <v>1658.4</v>
      </c>
      <c r="S12" s="15">
        <v>440.3</v>
      </c>
      <c r="T12" s="15">
        <v>355.8</v>
      </c>
      <c r="U12" s="15">
        <v>355.8</v>
      </c>
      <c r="V12" s="37">
        <f>G12+J12+M12+P12+S12+Y12</f>
        <v>137408.9</v>
      </c>
      <c r="W12" s="37">
        <f>H12+K12+N12+Q12+T12+Z12</f>
        <v>109927.1</v>
      </c>
      <c r="X12" s="37">
        <f>I12+L12+O12+R12+U12+AA12</f>
        <v>109927.1</v>
      </c>
      <c r="Y12">
        <v>130435</v>
      </c>
      <c r="Z12">
        <v>104348</v>
      </c>
      <c r="AA12">
        <v>104348</v>
      </c>
    </row>
    <row r="13" spans="2:27" ht="12.75" customHeight="1">
      <c r="B13" s="17" t="s">
        <v>28</v>
      </c>
      <c r="C13" s="18">
        <v>10.1</v>
      </c>
      <c r="D13" s="18">
        <v>0</v>
      </c>
      <c r="E13" s="18">
        <v>0</v>
      </c>
      <c r="G13" s="19">
        <v>0</v>
      </c>
      <c r="H13" s="15">
        <v>0</v>
      </c>
      <c r="I13" s="15">
        <v>0</v>
      </c>
      <c r="J13" s="15">
        <v>32963.7</v>
      </c>
      <c r="K13" s="15">
        <v>0</v>
      </c>
      <c r="L13" s="15">
        <v>0</v>
      </c>
      <c r="M13" s="15">
        <v>0</v>
      </c>
      <c r="N13" s="15">
        <v>1059.9</v>
      </c>
      <c r="O13" s="15">
        <v>0</v>
      </c>
      <c r="P13" s="15">
        <v>0</v>
      </c>
      <c r="Q13" s="15">
        <v>0</v>
      </c>
      <c r="R13" s="15">
        <v>0</v>
      </c>
      <c r="S13" s="15">
        <v>659</v>
      </c>
      <c r="T13" s="15">
        <v>1466.1</v>
      </c>
      <c r="U13" s="15">
        <v>0</v>
      </c>
      <c r="V13" s="37">
        <f>G13+J13+M13+P13+S13+Y13</f>
        <v>113429.9</v>
      </c>
      <c r="W13" s="37">
        <f>H14+K14+N14+Q14+T14+Z13</f>
        <v>39352.1</v>
      </c>
      <c r="X13" s="37">
        <f>I14+L14+O14+R14+U14+AA13</f>
        <v>24462.5</v>
      </c>
      <c r="Y13">
        <v>79807.2</v>
      </c>
      <c r="Z13">
        <v>37951.1</v>
      </c>
      <c r="AA13">
        <v>23019.9</v>
      </c>
    </row>
    <row r="14" spans="2:27" ht="12.75">
      <c r="B14" s="17" t="s">
        <v>10</v>
      </c>
      <c r="C14" s="18">
        <v>386.9</v>
      </c>
      <c r="D14" s="18">
        <v>421.2</v>
      </c>
      <c r="E14" s="18">
        <v>456.1</v>
      </c>
      <c r="G14" s="19">
        <v>329</v>
      </c>
      <c r="H14" s="15">
        <v>342</v>
      </c>
      <c r="I14" s="15">
        <v>352.4</v>
      </c>
      <c r="J14" s="15">
        <v>33</v>
      </c>
      <c r="K14" s="15">
        <v>33</v>
      </c>
      <c r="L14" s="15">
        <v>33</v>
      </c>
      <c r="M14" s="15">
        <v>329</v>
      </c>
      <c r="N14" s="15">
        <v>342</v>
      </c>
      <c r="O14" s="15">
        <v>352.4</v>
      </c>
      <c r="P14" s="15">
        <v>329</v>
      </c>
      <c r="Q14" s="15">
        <v>342</v>
      </c>
      <c r="R14" s="15">
        <v>352.4</v>
      </c>
      <c r="S14" s="15">
        <v>329</v>
      </c>
      <c r="T14" s="15">
        <v>342</v>
      </c>
      <c r="U14" s="15">
        <v>352.4</v>
      </c>
      <c r="V14" s="37">
        <f>G14+J14+M14+P14+S14+Y14</f>
        <v>324250</v>
      </c>
      <c r="W14" s="37">
        <f>H14+K14+N14+Q14+T14+Z14</f>
        <v>327690.9</v>
      </c>
      <c r="X14" s="37">
        <f>I14+L14+O14+R14+U14+AA14</f>
        <v>361476.69999999995</v>
      </c>
      <c r="Y14">
        <v>322901</v>
      </c>
      <c r="Z14">
        <v>326289.9</v>
      </c>
      <c r="AA14">
        <v>360034.1</v>
      </c>
    </row>
    <row r="15" spans="2:27" ht="24.75" customHeight="1">
      <c r="B15" s="20" t="s">
        <v>29</v>
      </c>
      <c r="C15" s="18">
        <v>0</v>
      </c>
      <c r="D15" s="18">
        <v>0</v>
      </c>
      <c r="E15" s="18">
        <v>0</v>
      </c>
      <c r="G15" s="19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6">
        <v>0</v>
      </c>
      <c r="T15" s="16">
        <v>0</v>
      </c>
      <c r="U15" s="16">
        <v>0</v>
      </c>
      <c r="V15" s="28">
        <f>Y15</f>
        <v>17672.3</v>
      </c>
      <c r="W15" s="28">
        <f>Z15</f>
        <v>17758</v>
      </c>
      <c r="X15" s="28">
        <f>AA15</f>
        <v>17786.1</v>
      </c>
      <c r="Y15">
        <v>17672.3</v>
      </c>
      <c r="Z15">
        <v>17758</v>
      </c>
      <c r="AA15">
        <v>17786.1</v>
      </c>
    </row>
    <row r="16" spans="2:24" ht="12.75">
      <c r="B16" s="20"/>
      <c r="C16" s="18"/>
      <c r="D16" s="18"/>
      <c r="E16" s="1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8"/>
      <c r="W16" s="28"/>
      <c r="X16" s="28"/>
    </row>
    <row r="17" spans="2:27" ht="12.75">
      <c r="B17" s="9" t="s">
        <v>30</v>
      </c>
      <c r="C17" s="21">
        <f>C7+C11</f>
        <v>16090.900000000001</v>
      </c>
      <c r="D17" s="21">
        <f>D7+D11</f>
        <v>16879.7</v>
      </c>
      <c r="E17" s="21">
        <f>E7+E11</f>
        <v>17969.800000000003</v>
      </c>
      <c r="G17" s="22">
        <f aca="true" t="shared" si="3" ref="G17:AA17">G7+G11</f>
        <v>14474.5</v>
      </c>
      <c r="H17" s="22">
        <f t="shared" si="3"/>
        <v>15313.2</v>
      </c>
      <c r="I17" s="22">
        <f t="shared" si="3"/>
        <v>16132</v>
      </c>
      <c r="J17" s="22">
        <f t="shared" si="3"/>
        <v>86746</v>
      </c>
      <c r="K17" s="22">
        <f t="shared" si="3"/>
        <v>56292</v>
      </c>
      <c r="L17" s="22">
        <f t="shared" si="3"/>
        <v>58879.799999999996</v>
      </c>
      <c r="M17" s="22">
        <f t="shared" si="3"/>
        <v>17034.7</v>
      </c>
      <c r="N17" s="22">
        <f t="shared" si="3"/>
        <v>18567.6</v>
      </c>
      <c r="O17" s="22">
        <f t="shared" si="3"/>
        <v>18092.6</v>
      </c>
      <c r="P17" s="22">
        <f t="shared" si="3"/>
        <v>9809.2</v>
      </c>
      <c r="Q17" s="22">
        <f t="shared" si="3"/>
        <v>9436.5</v>
      </c>
      <c r="R17" s="22">
        <f t="shared" si="3"/>
        <v>9536.1</v>
      </c>
      <c r="S17" s="22">
        <f t="shared" si="3"/>
        <v>15743.699999999999</v>
      </c>
      <c r="T17" s="22">
        <f t="shared" si="3"/>
        <v>17428.6</v>
      </c>
      <c r="U17" s="22">
        <f t="shared" si="3"/>
        <v>16813.9</v>
      </c>
      <c r="V17" s="22">
        <f t="shared" si="3"/>
        <v>963480.6000000001</v>
      </c>
      <c r="W17" s="22">
        <f t="shared" si="3"/>
        <v>918909.8</v>
      </c>
      <c r="X17" s="22">
        <f t="shared" si="3"/>
        <v>954944.2</v>
      </c>
      <c r="Y17" s="22">
        <f t="shared" si="3"/>
        <v>819672.5</v>
      </c>
      <c r="Z17" s="22">
        <f t="shared" si="3"/>
        <v>802996.9</v>
      </c>
      <c r="AA17" s="22">
        <f t="shared" si="3"/>
        <v>505188.1</v>
      </c>
    </row>
    <row r="18" spans="2:24" ht="26.25">
      <c r="B18" s="12" t="s">
        <v>31</v>
      </c>
      <c r="C18" s="21">
        <v>0</v>
      </c>
      <c r="D18" s="21">
        <v>0</v>
      </c>
      <c r="E18" s="21">
        <v>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8"/>
      <c r="W18" s="28"/>
      <c r="X18" s="28"/>
    </row>
    <row r="19" spans="2:27" ht="12.75">
      <c r="B19" s="23" t="s">
        <v>15</v>
      </c>
      <c r="C19" s="21">
        <v>16090.9</v>
      </c>
      <c r="D19" s="21">
        <v>16879.7</v>
      </c>
      <c r="E19" s="21">
        <v>17969.8</v>
      </c>
      <c r="G19" s="22">
        <v>14474.5</v>
      </c>
      <c r="H19" s="22">
        <v>15313.2</v>
      </c>
      <c r="I19" s="22">
        <v>16132</v>
      </c>
      <c r="J19" s="22">
        <v>87209.2</v>
      </c>
      <c r="K19" s="22">
        <v>57496.4</v>
      </c>
      <c r="L19" s="22">
        <v>59683</v>
      </c>
      <c r="M19" s="22">
        <v>17034.7</v>
      </c>
      <c r="N19" s="22">
        <v>18567.6</v>
      </c>
      <c r="O19" s="22">
        <v>18092.6</v>
      </c>
      <c r="P19" s="22">
        <v>9809.2</v>
      </c>
      <c r="Q19" s="22">
        <v>9436.5</v>
      </c>
      <c r="R19" s="22">
        <v>9536.1</v>
      </c>
      <c r="S19" s="22">
        <v>15743.7</v>
      </c>
      <c r="T19" s="22">
        <v>17428.6</v>
      </c>
      <c r="U19" s="22">
        <v>16813.9</v>
      </c>
      <c r="V19" s="37">
        <f>G19+J19+M19+P19+S19+Y19</f>
        <v>972009.5</v>
      </c>
      <c r="W19" s="37">
        <f>H19+K19+N19+Q19+T19+Z19</f>
        <v>937071.7000000001</v>
      </c>
      <c r="X19" s="37">
        <f>I19+L19+O19+R19+U19+AA19</f>
        <v>970747.7999999999</v>
      </c>
      <c r="Y19">
        <v>827738.2</v>
      </c>
      <c r="Z19">
        <v>818829.4</v>
      </c>
      <c r="AA19">
        <v>850490.2</v>
      </c>
    </row>
    <row r="20" spans="2:24" ht="26.25">
      <c r="B20" s="24" t="s">
        <v>31</v>
      </c>
      <c r="C20" s="21">
        <v>0</v>
      </c>
      <c r="D20" s="21">
        <v>0</v>
      </c>
      <c r="E20" s="21">
        <v>0</v>
      </c>
      <c r="G20" s="25"/>
      <c r="H20" s="25"/>
      <c r="I20" s="2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8"/>
      <c r="W20" s="28"/>
      <c r="X20" s="28"/>
    </row>
    <row r="21" spans="2:24" ht="12.75">
      <c r="B21" s="26"/>
      <c r="C21" s="21"/>
      <c r="D21" s="21"/>
      <c r="E21" s="21"/>
      <c r="G21" s="25"/>
      <c r="H21" s="25"/>
      <c r="I21" s="2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8"/>
      <c r="W21" s="28"/>
      <c r="X21" s="28"/>
    </row>
    <row r="22" spans="2:27" ht="12.75">
      <c r="B22" s="23" t="s">
        <v>14</v>
      </c>
      <c r="C22" s="21">
        <f>C17-C19</f>
        <v>0</v>
      </c>
      <c r="D22" s="21">
        <f>D17-D19</f>
        <v>0</v>
      </c>
      <c r="E22" s="21">
        <f>E17-E19</f>
        <v>0</v>
      </c>
      <c r="G22" s="22">
        <f>G17-G19</f>
        <v>0</v>
      </c>
      <c r="H22" s="25">
        <v>0</v>
      </c>
      <c r="I22" s="22">
        <f>I17-I19</f>
        <v>0</v>
      </c>
      <c r="J22" s="22">
        <f>J17-J19</f>
        <v>-463.1999999999971</v>
      </c>
      <c r="K22" s="22">
        <f>K17-K19</f>
        <v>-1204.4000000000015</v>
      </c>
      <c r="L22" s="22">
        <f>L17-L19</f>
        <v>-803.2000000000044</v>
      </c>
      <c r="M22" s="35">
        <v>0</v>
      </c>
      <c r="N22" s="22">
        <f>N17-N19</f>
        <v>0</v>
      </c>
      <c r="O22" s="22">
        <f>O17-O19</f>
        <v>0</v>
      </c>
      <c r="P22" s="35">
        <v>0</v>
      </c>
      <c r="Q22" s="22">
        <f>Q17-Q19</f>
        <v>0</v>
      </c>
      <c r="R22" s="22">
        <f>R17-R19</f>
        <v>0</v>
      </c>
      <c r="S22" s="35">
        <v>0</v>
      </c>
      <c r="T22" s="22">
        <f>T17-T19</f>
        <v>0</v>
      </c>
      <c r="U22" s="22">
        <f>U17-U19</f>
        <v>0</v>
      </c>
      <c r="V22" s="22">
        <f>V17-V19</f>
        <v>-8528.899999999907</v>
      </c>
      <c r="W22" s="22">
        <f>W17-W19</f>
        <v>-18161.900000000023</v>
      </c>
      <c r="X22" s="22">
        <f>X17-X19</f>
        <v>-15803.599999999977</v>
      </c>
      <c r="Y22">
        <v>-8065.7</v>
      </c>
      <c r="Z22" s="22">
        <f>Z17-Z19</f>
        <v>-15832.5</v>
      </c>
      <c r="AA22">
        <v>-16443</v>
      </c>
    </row>
    <row r="23" spans="2:24" ht="12.75">
      <c r="B23" s="16"/>
      <c r="C23" s="27"/>
      <c r="D23" s="27"/>
      <c r="E23" s="27"/>
      <c r="G23" s="25"/>
      <c r="H23" s="25"/>
      <c r="I23" s="2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8"/>
      <c r="W23" s="28"/>
      <c r="X23" s="28"/>
    </row>
    <row r="24" spans="2:24" ht="12.75">
      <c r="B24" s="28"/>
      <c r="C24" s="29"/>
      <c r="D24" s="29"/>
      <c r="E24" s="29"/>
      <c r="G24" s="25"/>
      <c r="H24" s="25"/>
      <c r="I24" s="2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28"/>
      <c r="X24" s="28"/>
    </row>
    <row r="25" spans="2:24" ht="12.75">
      <c r="B25" s="16"/>
      <c r="C25" s="30"/>
      <c r="D25" s="30"/>
      <c r="E25" s="30"/>
      <c r="G25" s="25"/>
      <c r="H25" s="25"/>
      <c r="I25" s="2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8"/>
      <c r="W25" s="28"/>
      <c r="X25" s="28"/>
    </row>
    <row r="29" ht="0.75" customHeight="1"/>
    <row r="30" spans="2:5" ht="48" customHeight="1">
      <c r="B30" s="31" t="s">
        <v>32</v>
      </c>
      <c r="C30" s="32"/>
      <c r="D30" s="33" t="s">
        <v>33</v>
      </c>
      <c r="E30" s="34"/>
    </row>
  </sheetData>
  <sheetProtection/>
  <mergeCells count="14">
    <mergeCell ref="B2:E2"/>
    <mergeCell ref="G6:I6"/>
    <mergeCell ref="J6:L6"/>
    <mergeCell ref="M6:O6"/>
    <mergeCell ref="P6:R6"/>
    <mergeCell ref="S6:U6"/>
    <mergeCell ref="V6:X6"/>
    <mergeCell ref="Y6:AA6"/>
    <mergeCell ref="B30:C30"/>
    <mergeCell ref="D30:E30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2023-11-10T07:12:51Z</cp:lastPrinted>
  <dcterms:created xsi:type="dcterms:W3CDTF">2012-10-04T12:26:52Z</dcterms:created>
  <dcterms:modified xsi:type="dcterms:W3CDTF">2023-11-16T11:38:23Z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2DF762D795F54A77AF74A5B36ECEC9BC_12</vt:lpwstr>
  </property>
  <property fmtid="{D5CDD505-2E9C-101B-9397-08002B2CF9AE}" pid="4" name="KSOProductBuildV">
    <vt:lpwstr>1049-12.2.0.13306</vt:lpwstr>
  </property>
</Properties>
</file>